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6. 11월정기\12. 기출공지\111_엑셀\"/>
    </mc:Choice>
  </mc:AlternateContent>
  <xr:revisionPtr revIDLastSave="0" documentId="13_ncr:1_{20631D4A-6CD2-4D42-8BA0-5F2481F7DA1F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14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분류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1" i="3"/>
  <c r="H6" i="3"/>
  <c r="H17" i="3" s="1"/>
  <c r="C16" i="3"/>
  <c r="C12" i="3"/>
  <c r="C7" i="3"/>
  <c r="H11" i="2"/>
  <c r="I5" i="1"/>
  <c r="I6" i="1"/>
  <c r="I7" i="1"/>
  <c r="I8" i="1"/>
  <c r="I9" i="1"/>
  <c r="I10" i="1"/>
  <c r="I11" i="1"/>
  <c r="I12" i="1"/>
  <c r="E14" i="1"/>
  <c r="J14" i="1"/>
  <c r="J13" i="1"/>
  <c r="E13" i="1"/>
  <c r="J5" i="1"/>
  <c r="J6" i="1"/>
  <c r="J7" i="1"/>
  <c r="J8" i="1"/>
  <c r="J9" i="1"/>
  <c r="J10" i="1"/>
  <c r="J11" i="1"/>
  <c r="J12" i="1"/>
  <c r="C18" i="3" l="1"/>
</calcChain>
</file>

<file path=xl/sharedStrings.xml><?xml version="1.0" encoding="utf-8"?>
<sst xmlns="http://schemas.openxmlformats.org/spreadsheetml/2006/main" count="151" uniqueCount="48">
  <si>
    <t>전체 개수</t>
  </si>
  <si>
    <t>전체 평균</t>
  </si>
  <si>
    <t>제품코드</t>
  </si>
  <si>
    <t>분류</t>
  </si>
  <si>
    <t>제품명</t>
  </si>
  <si>
    <t>판매가격</t>
  </si>
  <si>
    <t>비고</t>
  </si>
  <si>
    <t>KA-021</t>
  </si>
  <si>
    <t>XL-123</t>
  </si>
  <si>
    <t>출시일</t>
    <phoneticPr fontId="2" type="noConversion"/>
  </si>
  <si>
    <t xml:space="preserve"> </t>
    <phoneticPr fontId="2" type="noConversion"/>
  </si>
  <si>
    <t>제조사</t>
    <phoneticPr fontId="2" type="noConversion"/>
  </si>
  <si>
    <t>주방용품</t>
    <phoneticPr fontId="2" type="noConversion"/>
  </si>
  <si>
    <t>규조토 발매트</t>
    <phoneticPr fontId="2" type="noConversion"/>
  </si>
  <si>
    <t>옥수수 수세미</t>
    <phoneticPr fontId="2" type="noConversion"/>
  </si>
  <si>
    <t>청소용품</t>
    <phoneticPr fontId="2" type="noConversion"/>
  </si>
  <si>
    <t>롤 클리너</t>
    <phoneticPr fontId="2" type="noConversion"/>
  </si>
  <si>
    <t>캡슐 클리너</t>
    <phoneticPr fontId="2" type="noConversion"/>
  </si>
  <si>
    <t>에어컨 탈취제</t>
    <phoneticPr fontId="2" type="noConversion"/>
  </si>
  <si>
    <t>위생용품</t>
    <phoneticPr fontId="2" type="noConversion"/>
  </si>
  <si>
    <t>이브</t>
    <phoneticPr fontId="2" type="noConversion"/>
  </si>
  <si>
    <t>양진</t>
    <phoneticPr fontId="2" type="noConversion"/>
  </si>
  <si>
    <t>휘지앙</t>
    <phoneticPr fontId="2" type="noConversion"/>
  </si>
  <si>
    <t>몬스터 칫솔</t>
    <phoneticPr fontId="2" type="noConversion"/>
  </si>
  <si>
    <t>몰랑이 머그잔</t>
  </si>
  <si>
    <t>몰랑이 머그잔</t>
    <phoneticPr fontId="2" type="noConversion"/>
  </si>
  <si>
    <t>티니핑 핸드워시</t>
    <phoneticPr fontId="2" type="noConversion"/>
  </si>
  <si>
    <t>KC-453</t>
    <phoneticPr fontId="2" type="noConversion"/>
  </si>
  <si>
    <t>EH-221</t>
    <phoneticPr fontId="2" type="noConversion"/>
  </si>
  <si>
    <t>UB-292</t>
    <phoneticPr fontId="2" type="noConversion"/>
  </si>
  <si>
    <t>KP-322</t>
    <phoneticPr fontId="2" type="noConversion"/>
  </si>
  <si>
    <t>VC-133</t>
    <phoneticPr fontId="2" type="noConversion"/>
  </si>
  <si>
    <t>XP-811</t>
    <phoneticPr fontId="2" type="noConversion"/>
  </si>
  <si>
    <t>청소용품 제품의 개수</t>
    <phoneticPr fontId="2" type="noConversion"/>
  </si>
  <si>
    <t>제품명</t>
    <phoneticPr fontId="2" type="noConversion"/>
  </si>
  <si>
    <t>최대 판매가격</t>
    <phoneticPr fontId="2" type="noConversion"/>
  </si>
  <si>
    <t>판매량
순위</t>
    <phoneticPr fontId="2" type="noConversion"/>
  </si>
  <si>
    <t>주방용품 판매량(단위:개) 평균</t>
    <phoneticPr fontId="2" type="noConversion"/>
  </si>
  <si>
    <t>판매량
(단위:개)</t>
    <phoneticPr fontId="2" type="noConversion"/>
  </si>
  <si>
    <t>판매가격 전체 평균</t>
    <phoneticPr fontId="2" type="noConversion"/>
  </si>
  <si>
    <t>&lt;&gt;주방용품</t>
    <phoneticPr fontId="2" type="noConversion"/>
  </si>
  <si>
    <t>&lt;=2025-04-30</t>
    <phoneticPr fontId="2" type="noConversion"/>
  </si>
  <si>
    <t>청소용품 개수</t>
  </si>
  <si>
    <t>주방용품 개수</t>
  </si>
  <si>
    <t>위생용품 개수</t>
  </si>
  <si>
    <t>청소용품 평균</t>
  </si>
  <si>
    <t>주방용품 평균</t>
  </si>
  <si>
    <t>위생용품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</si>
</sst>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0_);\(0\)"/>
    <numFmt numFmtId="177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1" fontId="3" fillId="0" borderId="0" xfId="0" applyNumberFormat="1" applyFont="1">
      <alignment vertical="center"/>
    </xf>
    <xf numFmtId="43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11" xfId="1" applyNumberFormat="1" applyFont="1" applyBorder="1" applyAlignment="1">
      <alignment horizontal="center" vertical="center"/>
    </xf>
    <xf numFmtId="41" fontId="3" fillId="0" borderId="6" xfId="1" applyFont="1" applyBorder="1" applyAlignment="1">
      <alignment horizontal="right" vertical="center" wrapText="1"/>
    </xf>
    <xf numFmtId="41" fontId="3" fillId="0" borderId="1" xfId="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41" fontId="3" fillId="0" borderId="0" xfId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41" fontId="3" fillId="0" borderId="0" xfId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1" fontId="3" fillId="0" borderId="22" xfId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14" fontId="3" fillId="0" borderId="6" xfId="1" applyNumberFormat="1" applyFont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4" fontId="3" fillId="0" borderId="10" xfId="1" applyNumberFormat="1" applyFont="1" applyBorder="1" applyAlignment="1">
      <alignment horizontal="center" vertical="center" wrapText="1"/>
    </xf>
    <xf numFmtId="41" fontId="3" fillId="0" borderId="23" xfId="1" applyFont="1" applyBorder="1" applyAlignment="1">
      <alignment horizontal="right" vertical="center"/>
    </xf>
    <xf numFmtId="41" fontId="3" fillId="0" borderId="10" xfId="1" applyFont="1" applyBorder="1" applyAlignment="1">
      <alignment horizontal="center" vertical="center"/>
    </xf>
    <xf numFmtId="41" fontId="3" fillId="0" borderId="24" xfId="1" applyFont="1" applyBorder="1" applyAlignment="1">
      <alignment horizontal="center" vertical="center"/>
    </xf>
    <xf numFmtId="177" fontId="3" fillId="0" borderId="6" xfId="1" applyNumberFormat="1" applyFont="1" applyBorder="1" applyAlignment="1">
      <alignment horizontal="right" vertical="center" wrapText="1"/>
    </xf>
    <xf numFmtId="177" fontId="3" fillId="0" borderId="1" xfId="1" applyNumberFormat="1" applyFont="1" applyBorder="1" applyAlignment="1">
      <alignment horizontal="right" vertical="center" wrapText="1"/>
    </xf>
    <xf numFmtId="177" fontId="3" fillId="0" borderId="10" xfId="1" applyNumberFormat="1" applyFont="1" applyBorder="1" applyAlignment="1">
      <alignment horizontal="right" vertical="center" wrapText="1"/>
    </xf>
    <xf numFmtId="14" fontId="3" fillId="0" borderId="22" xfId="1" applyNumberFormat="1" applyFont="1" applyBorder="1" applyAlignment="1">
      <alignment horizontal="center" vertical="center" wrapText="1"/>
    </xf>
    <xf numFmtId="177" fontId="3" fillId="0" borderId="22" xfId="1" applyNumberFormat="1" applyFont="1" applyBorder="1" applyAlignment="1">
      <alignment horizontal="right" vertical="center" wrapText="1"/>
    </xf>
    <xf numFmtId="41" fontId="3" fillId="0" borderId="1" xfId="0" applyNumberFormat="1" applyFont="1" applyBorder="1">
      <alignment vertical="center"/>
    </xf>
    <xf numFmtId="14" fontId="3" fillId="0" borderId="0" xfId="1" applyNumberFormat="1" applyFont="1" applyBorder="1" applyAlignment="1">
      <alignment horizontal="center" vertical="center" wrapText="1"/>
    </xf>
    <xf numFmtId="0" fontId="3" fillId="0" borderId="6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주방용품 및 청소용품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판매가격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(제1작업!$C$5:$C$6,제1작업!$C$8:$C$11)</c:f>
              <c:strCache>
                <c:ptCount val="6"/>
                <c:pt idx="0">
                  <c:v>몰랑이 머그잔</c:v>
                </c:pt>
                <c:pt idx="1">
                  <c:v>에어컨 탈취제</c:v>
                </c:pt>
                <c:pt idx="2">
                  <c:v>옥수수 수세미</c:v>
                </c:pt>
                <c:pt idx="3">
                  <c:v>규조토 발매트</c:v>
                </c:pt>
                <c:pt idx="4">
                  <c:v>롤 클리너</c:v>
                </c:pt>
                <c:pt idx="5">
                  <c:v>캡슐 클리너</c:v>
                </c:pt>
              </c:strCache>
            </c:strRef>
          </c:cat>
          <c:val>
            <c:numRef>
              <c:f>(제1작업!$G$5:$G$6,제1작업!$G$8:$G$11)</c:f>
              <c:numCache>
                <c:formatCode>#,##0"원"</c:formatCode>
                <c:ptCount val="6"/>
                <c:pt idx="0">
                  <c:v>10900</c:v>
                </c:pt>
                <c:pt idx="1">
                  <c:v>7900</c:v>
                </c:pt>
                <c:pt idx="2">
                  <c:v>18500</c:v>
                </c:pt>
                <c:pt idx="3">
                  <c:v>9900</c:v>
                </c:pt>
                <c:pt idx="4">
                  <c:v>12900</c:v>
                </c:pt>
                <c:pt idx="5">
                  <c:v>21500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3-4F2B-BF6B-6F97CF21F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24699856"/>
        <c:axId val="624700688"/>
      </c:barChart>
      <c:lineChart>
        <c:grouping val="standard"/>
        <c:varyColors val="0"/>
        <c:ser>
          <c:idx val="1"/>
          <c:order val="1"/>
          <c:tx>
            <c:v>판매량(단위:개)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E3-4F2B-BF6B-6F97CF21F6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(제1작업!$C$5:$C$6,제1작업!$C$8:$C$11)</c:f>
              <c:strCache>
                <c:ptCount val="6"/>
                <c:pt idx="0">
                  <c:v>몰랑이 머그잔</c:v>
                </c:pt>
                <c:pt idx="1">
                  <c:v>에어컨 탈취제</c:v>
                </c:pt>
                <c:pt idx="2">
                  <c:v>옥수수 수세미</c:v>
                </c:pt>
                <c:pt idx="3">
                  <c:v>규조토 발매트</c:v>
                </c:pt>
                <c:pt idx="4">
                  <c:v>롤 클리너</c:v>
                </c:pt>
                <c:pt idx="5">
                  <c:v>캡슐 클리너</c:v>
                </c:pt>
              </c:strCache>
            </c:strRef>
          </c:cat>
          <c:val>
            <c:numRef>
              <c:f>(제1작업!$H$5:$H$6,제1작업!$H$8:$H$11)</c:f>
              <c:numCache>
                <c:formatCode>_(* #,##0_);_(* \(#,##0\);_(* "-"_);_(@_)</c:formatCode>
                <c:ptCount val="6"/>
                <c:pt idx="0">
                  <c:v>3880</c:v>
                </c:pt>
                <c:pt idx="1">
                  <c:v>1330</c:v>
                </c:pt>
                <c:pt idx="2">
                  <c:v>1150</c:v>
                </c:pt>
                <c:pt idx="3">
                  <c:v>2750</c:v>
                </c:pt>
                <c:pt idx="4">
                  <c:v>1650</c:v>
                </c:pt>
                <c:pt idx="5">
                  <c:v>1970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E3-4F2B-BF6B-6F97CF21F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049376"/>
        <c:axId val="1914048960"/>
      </c:lineChart>
      <c:catAx>
        <c:axId val="62469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24700688"/>
        <c:crosses val="autoZero"/>
        <c:auto val="1"/>
        <c:lblAlgn val="ctr"/>
        <c:lblOffset val="100"/>
        <c:noMultiLvlLbl val="0"/>
      </c:catAx>
      <c:valAx>
        <c:axId val="6247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24699856"/>
        <c:crosses val="autoZero"/>
        <c:crossBetween val="between"/>
      </c:valAx>
      <c:valAx>
        <c:axId val="1914048960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914049376"/>
        <c:crosses val="max"/>
        <c:crossBetween val="between"/>
        <c:majorUnit val="1000"/>
      </c:valAx>
      <c:catAx>
        <c:axId val="19140493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91404896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67FC68E-7089-409A-A066-BAC13FC77E66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104775</xdr:rowOff>
    </xdr:from>
    <xdr:to>
      <xdr:col>6</xdr:col>
      <xdr:colOff>464820</xdr:colOff>
      <xdr:row>2</xdr:row>
      <xdr:rowOff>203835</xdr:rowOff>
    </xdr:to>
    <xdr:sp macro="" textlink="">
      <xdr:nvSpPr>
        <xdr:cNvPr id="4" name="배지 3">
          <a:extLst>
            <a:ext uri="{FF2B5EF4-FFF2-40B4-BE49-F238E27FC236}">
              <a16:creationId xmlns:a16="http://schemas.microsoft.com/office/drawing/2014/main" id="{3BF6ED1B-A7D1-4BA0-8576-78A94ECEC6A9}"/>
            </a:ext>
          </a:extLst>
        </xdr:cNvPr>
        <xdr:cNvSpPr/>
      </xdr:nvSpPr>
      <xdr:spPr>
        <a:xfrm>
          <a:off x="129540" y="104775"/>
          <a:ext cx="5143500" cy="72390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미소쇼핑몰 판매 현황</a:t>
          </a:r>
        </a:p>
      </xdr:txBody>
    </xdr:sp>
    <xdr:clientData/>
  </xdr:twoCellAnchor>
  <xdr:twoCellAnchor>
    <xdr:from>
      <xdr:col>7</xdr:col>
      <xdr:colOff>0</xdr:colOff>
      <xdr:row>0</xdr:row>
      <xdr:rowOff>91440</xdr:rowOff>
    </xdr:from>
    <xdr:to>
      <xdr:col>10</xdr:col>
      <xdr:colOff>0</xdr:colOff>
      <xdr:row>2</xdr:row>
      <xdr:rowOff>217170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DAEDF915-61C6-4310-9121-94E005FC1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31180" y="91440"/>
          <a:ext cx="2529840" cy="75057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2C9534FF-957A-4196-9480-AAA3B95E934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0.26277</cdr:x>
      <cdr:y>0.11804</cdr:y>
    </cdr:from>
    <cdr:to>
      <cdr:x>0.37959</cdr:x>
      <cdr:y>0.2132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F349A61F-C323-49B0-91D2-3F31E6FD48D8}"/>
            </a:ext>
          </a:extLst>
        </cdr:cNvPr>
        <cdr:cNvSpPr/>
      </cdr:nvSpPr>
      <cdr:spPr>
        <a:xfrm xmlns:a="http://schemas.openxmlformats.org/drawingml/2006/main">
          <a:off x="2441904" y="716455"/>
          <a:ext cx="1085579" cy="577619"/>
        </a:xfrm>
        <a:prstGeom xmlns:a="http://schemas.openxmlformats.org/drawingml/2006/main" prst="wedgeRoundRectCallout">
          <a:avLst>
            <a:gd name="adj1" fmla="val -104574"/>
            <a:gd name="adj2" fmla="val 8241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판매량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21"/>
  <sheetViews>
    <sheetView tabSelected="1" zoomScaleNormal="100" workbookViewId="0">
      <selection activeCell="N8" sqref="N8"/>
    </sheetView>
  </sheetViews>
  <sheetFormatPr defaultColWidth="8.75" defaultRowHeight="13.5" x14ac:dyDescent="0.3"/>
  <cols>
    <col min="1" max="1" width="1.75" style="1" customWidth="1"/>
    <col min="2" max="2" width="8.875" style="1" customWidth="1"/>
    <col min="3" max="3" width="15" style="1" bestFit="1" customWidth="1"/>
    <col min="4" max="4" width="12.375" style="1" customWidth="1"/>
    <col min="5" max="5" width="11.375" style="1" customWidth="1"/>
    <col min="6" max="6" width="13.375" style="1" customWidth="1"/>
    <col min="7" max="7" width="12" style="1" customWidth="1"/>
    <col min="8" max="8" width="12" style="34" customWidth="1"/>
    <col min="9" max="9" width="10.875" style="1" customWidth="1"/>
    <col min="10" max="10" width="11.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" t="s">
        <v>2</v>
      </c>
      <c r="C4" s="3" t="s">
        <v>4</v>
      </c>
      <c r="D4" s="3" t="s">
        <v>3</v>
      </c>
      <c r="E4" s="3" t="s">
        <v>11</v>
      </c>
      <c r="F4" s="4" t="s">
        <v>9</v>
      </c>
      <c r="G4" s="3" t="s">
        <v>5</v>
      </c>
      <c r="H4" s="4" t="s">
        <v>38</v>
      </c>
      <c r="I4" s="4" t="s">
        <v>36</v>
      </c>
      <c r="J4" s="28" t="s">
        <v>6</v>
      </c>
    </row>
    <row r="5" spans="2:10" ht="18.600000000000001" customHeight="1" x14ac:dyDescent="0.3">
      <c r="B5" s="13" t="s">
        <v>7</v>
      </c>
      <c r="C5" s="14" t="s">
        <v>25</v>
      </c>
      <c r="D5" s="14" t="s">
        <v>12</v>
      </c>
      <c r="E5" s="14" t="s">
        <v>22</v>
      </c>
      <c r="F5" s="35">
        <v>45720</v>
      </c>
      <c r="G5" s="41">
        <v>10900</v>
      </c>
      <c r="H5" s="17">
        <v>3880</v>
      </c>
      <c r="I5" s="20">
        <f t="shared" ref="I5:I12" si="0">_xlfn.RANK.EQ(H5,$H$5:$H$12)</f>
        <v>1</v>
      </c>
      <c r="J5" s="29" t="str">
        <f t="shared" ref="J5:J12" si="1">CHOOSE(RIGHT(B5,1),"키즈","친환경","")</f>
        <v>키즈</v>
      </c>
    </row>
    <row r="6" spans="2:10" ht="18.600000000000001" customHeight="1" x14ac:dyDescent="0.3">
      <c r="B6" s="8" t="s">
        <v>27</v>
      </c>
      <c r="C6" s="7" t="s">
        <v>18</v>
      </c>
      <c r="D6" s="7" t="s">
        <v>15</v>
      </c>
      <c r="E6" s="7" t="s">
        <v>20</v>
      </c>
      <c r="F6" s="36">
        <v>45758</v>
      </c>
      <c r="G6" s="42">
        <v>7900</v>
      </c>
      <c r="H6" s="18">
        <v>1330</v>
      </c>
      <c r="I6" s="21">
        <f t="shared" si="0"/>
        <v>5</v>
      </c>
      <c r="J6" s="29" t="str">
        <f t="shared" si="1"/>
        <v/>
      </c>
    </row>
    <row r="7" spans="2:10" ht="18.600000000000001" customHeight="1" x14ac:dyDescent="0.3">
      <c r="B7" s="8" t="s">
        <v>28</v>
      </c>
      <c r="C7" s="7" t="s">
        <v>26</v>
      </c>
      <c r="D7" s="7" t="s">
        <v>19</v>
      </c>
      <c r="E7" s="7" t="s">
        <v>20</v>
      </c>
      <c r="F7" s="36">
        <v>45724</v>
      </c>
      <c r="G7" s="42">
        <v>14900</v>
      </c>
      <c r="H7" s="18">
        <v>1190</v>
      </c>
      <c r="I7" s="21">
        <f t="shared" si="0"/>
        <v>6</v>
      </c>
      <c r="J7" s="29" t="str">
        <f t="shared" si="1"/>
        <v>키즈</v>
      </c>
    </row>
    <row r="8" spans="2:10" ht="18.600000000000001" customHeight="1" x14ac:dyDescent="0.3">
      <c r="B8" s="8" t="s">
        <v>29</v>
      </c>
      <c r="C8" s="7" t="s">
        <v>14</v>
      </c>
      <c r="D8" s="7" t="s">
        <v>12</v>
      </c>
      <c r="E8" s="7" t="s">
        <v>21</v>
      </c>
      <c r="F8" s="36">
        <v>45784</v>
      </c>
      <c r="G8" s="42">
        <v>18500</v>
      </c>
      <c r="H8" s="18">
        <v>1150</v>
      </c>
      <c r="I8" s="21">
        <f t="shared" si="0"/>
        <v>7</v>
      </c>
      <c r="J8" s="29" t="str">
        <f t="shared" si="1"/>
        <v>친환경</v>
      </c>
    </row>
    <row r="9" spans="2:10" ht="18.600000000000001" customHeight="1" x14ac:dyDescent="0.3">
      <c r="B9" s="8" t="s">
        <v>30</v>
      </c>
      <c r="C9" s="7" t="s">
        <v>13</v>
      </c>
      <c r="D9" s="7" t="s">
        <v>12</v>
      </c>
      <c r="E9" s="7" t="s">
        <v>22</v>
      </c>
      <c r="F9" s="36">
        <v>45758</v>
      </c>
      <c r="G9" s="42">
        <v>9900</v>
      </c>
      <c r="H9" s="18">
        <v>2750</v>
      </c>
      <c r="I9" s="21">
        <f t="shared" si="0"/>
        <v>2</v>
      </c>
      <c r="J9" s="29" t="str">
        <f t="shared" si="1"/>
        <v>친환경</v>
      </c>
    </row>
    <row r="10" spans="2:10" ht="18.600000000000001" customHeight="1" x14ac:dyDescent="0.3">
      <c r="B10" s="8" t="s">
        <v>8</v>
      </c>
      <c r="C10" s="7" t="s">
        <v>16</v>
      </c>
      <c r="D10" s="7" t="s">
        <v>15</v>
      </c>
      <c r="E10" s="7" t="s">
        <v>22</v>
      </c>
      <c r="F10" s="36">
        <v>45781</v>
      </c>
      <c r="G10" s="42">
        <v>12900</v>
      </c>
      <c r="H10" s="18">
        <v>1650</v>
      </c>
      <c r="I10" s="21">
        <f t="shared" si="0"/>
        <v>4</v>
      </c>
      <c r="J10" s="29" t="str">
        <f t="shared" si="1"/>
        <v/>
      </c>
    </row>
    <row r="11" spans="2:10" ht="18.600000000000001" customHeight="1" x14ac:dyDescent="0.3">
      <c r="B11" s="8" t="s">
        <v>31</v>
      </c>
      <c r="C11" s="7" t="s">
        <v>17</v>
      </c>
      <c r="D11" s="7" t="s">
        <v>15</v>
      </c>
      <c r="E11" s="7" t="s">
        <v>20</v>
      </c>
      <c r="F11" s="36">
        <v>45726</v>
      </c>
      <c r="G11" s="42">
        <v>21500</v>
      </c>
      <c r="H11" s="18">
        <v>1970</v>
      </c>
      <c r="I11" s="21">
        <f t="shared" si="0"/>
        <v>3</v>
      </c>
      <c r="J11" s="29" t="str">
        <f t="shared" si="1"/>
        <v/>
      </c>
    </row>
    <row r="12" spans="2:10" ht="18.600000000000001" customHeight="1" thickBot="1" x14ac:dyDescent="0.35">
      <c r="B12" s="9" t="s">
        <v>32</v>
      </c>
      <c r="C12" s="10" t="s">
        <v>23</v>
      </c>
      <c r="D12" s="10" t="s">
        <v>19</v>
      </c>
      <c r="E12" s="10" t="s">
        <v>21</v>
      </c>
      <c r="F12" s="37">
        <v>45765</v>
      </c>
      <c r="G12" s="43">
        <v>15900</v>
      </c>
      <c r="H12" s="22">
        <v>1050</v>
      </c>
      <c r="I12" s="23">
        <f t="shared" si="0"/>
        <v>8</v>
      </c>
      <c r="J12" s="30" t="str">
        <f t="shared" si="1"/>
        <v>키즈</v>
      </c>
    </row>
    <row r="13" spans="2:10" ht="18.600000000000001" customHeight="1" x14ac:dyDescent="0.3">
      <c r="B13" s="49" t="s">
        <v>33</v>
      </c>
      <c r="C13" s="50"/>
      <c r="D13" s="51"/>
      <c r="E13" s="38" t="str">
        <f>COUNTIF(분류,"청소용품")&amp;"개"</f>
        <v>3개</v>
      </c>
      <c r="F13" s="52"/>
      <c r="G13" s="54" t="s">
        <v>37</v>
      </c>
      <c r="H13" s="50"/>
      <c r="I13" s="51"/>
      <c r="J13" s="40">
        <f>ROUNDDOWN(DAVERAGE(B4:H12,H4,D4:D5),-2)</f>
        <v>2500</v>
      </c>
    </row>
    <row r="14" spans="2:10" ht="18.600000000000001" customHeight="1" thickBot="1" x14ac:dyDescent="0.35">
      <c r="B14" s="55" t="s">
        <v>35</v>
      </c>
      <c r="C14" s="56"/>
      <c r="D14" s="57"/>
      <c r="E14" s="39">
        <f>MAX(G5:G12)</f>
        <v>21500</v>
      </c>
      <c r="F14" s="53"/>
      <c r="G14" s="5" t="s">
        <v>34</v>
      </c>
      <c r="H14" s="19" t="s">
        <v>24</v>
      </c>
      <c r="I14" s="6" t="s">
        <v>9</v>
      </c>
      <c r="J14" s="16">
        <f>VLOOKUP(H14,C4:H12,4,FALSE)</f>
        <v>45720</v>
      </c>
    </row>
    <row r="15" spans="2:10" x14ac:dyDescent="0.3">
      <c r="E15" s="27"/>
    </row>
    <row r="19" spans="7:9" x14ac:dyDescent="0.3">
      <c r="G19" s="11"/>
    </row>
    <row r="20" spans="7:9" x14ac:dyDescent="0.3">
      <c r="G20" s="12"/>
    </row>
    <row r="21" spans="7:9" x14ac:dyDescent="0.3">
      <c r="I21" s="1" t="s">
        <v>10</v>
      </c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$G5&gt;=15000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2"/>
  <sheetViews>
    <sheetView workbookViewId="0">
      <selection activeCell="E25" sqref="E25"/>
    </sheetView>
  </sheetViews>
  <sheetFormatPr defaultColWidth="8.75" defaultRowHeight="13.5" x14ac:dyDescent="0.3"/>
  <cols>
    <col min="1" max="1" width="1.75" style="1" customWidth="1"/>
    <col min="2" max="2" width="11.625" style="1" bestFit="1" customWidth="1"/>
    <col min="3" max="3" width="15" style="1" bestFit="1" customWidth="1"/>
    <col min="4" max="4" width="12.375" style="1" customWidth="1"/>
    <col min="5" max="5" width="11.375" style="1" customWidth="1"/>
    <col min="6" max="6" width="13.375" style="1" customWidth="1"/>
    <col min="7" max="8" width="12" style="1" customWidth="1"/>
    <col min="9" max="16384" width="8.75" style="1"/>
  </cols>
  <sheetData>
    <row r="1" spans="2:8" ht="14.25" thickBot="1" x14ac:dyDescent="0.35"/>
    <row r="2" spans="2:8" ht="27.75" thickBot="1" x14ac:dyDescent="0.35">
      <c r="B2" s="2" t="s">
        <v>2</v>
      </c>
      <c r="C2" s="3" t="s">
        <v>4</v>
      </c>
      <c r="D2" s="3" t="s">
        <v>3</v>
      </c>
      <c r="E2" s="3" t="s">
        <v>11</v>
      </c>
      <c r="F2" s="4" t="s">
        <v>9</v>
      </c>
      <c r="G2" s="3" t="s">
        <v>5</v>
      </c>
      <c r="H2" s="4" t="s">
        <v>38</v>
      </c>
    </row>
    <row r="3" spans="2:8" x14ac:dyDescent="0.3">
      <c r="B3" s="13" t="s">
        <v>7</v>
      </c>
      <c r="C3" s="14" t="s">
        <v>25</v>
      </c>
      <c r="D3" s="14" t="s">
        <v>12</v>
      </c>
      <c r="E3" s="14" t="s">
        <v>22</v>
      </c>
      <c r="F3" s="35">
        <v>45720</v>
      </c>
      <c r="G3" s="41">
        <v>11300</v>
      </c>
      <c r="H3" s="17">
        <v>3880</v>
      </c>
    </row>
    <row r="4" spans="2:8" x14ac:dyDescent="0.3">
      <c r="B4" s="8" t="s">
        <v>27</v>
      </c>
      <c r="C4" s="7" t="s">
        <v>18</v>
      </c>
      <c r="D4" s="7" t="s">
        <v>15</v>
      </c>
      <c r="E4" s="7" t="s">
        <v>20</v>
      </c>
      <c r="F4" s="36">
        <v>45758</v>
      </c>
      <c r="G4" s="42">
        <v>7900</v>
      </c>
      <c r="H4" s="18">
        <v>1330</v>
      </c>
    </row>
    <row r="5" spans="2:8" x14ac:dyDescent="0.3">
      <c r="B5" s="8" t="s">
        <v>28</v>
      </c>
      <c r="C5" s="7" t="s">
        <v>26</v>
      </c>
      <c r="D5" s="7" t="s">
        <v>19</v>
      </c>
      <c r="E5" s="7" t="s">
        <v>20</v>
      </c>
      <c r="F5" s="36">
        <v>45724</v>
      </c>
      <c r="G5" s="42">
        <v>14900</v>
      </c>
      <c r="H5" s="18">
        <v>1190</v>
      </c>
    </row>
    <row r="6" spans="2:8" x14ac:dyDescent="0.3">
      <c r="B6" s="8" t="s">
        <v>29</v>
      </c>
      <c r="C6" s="7" t="s">
        <v>14</v>
      </c>
      <c r="D6" s="7" t="s">
        <v>12</v>
      </c>
      <c r="E6" s="7" t="s">
        <v>21</v>
      </c>
      <c r="F6" s="36">
        <v>45784</v>
      </c>
      <c r="G6" s="42">
        <v>18500</v>
      </c>
      <c r="H6" s="18">
        <v>1150</v>
      </c>
    </row>
    <row r="7" spans="2:8" x14ac:dyDescent="0.3">
      <c r="B7" s="8" t="s">
        <v>30</v>
      </c>
      <c r="C7" s="7" t="s">
        <v>13</v>
      </c>
      <c r="D7" s="7" t="s">
        <v>12</v>
      </c>
      <c r="E7" s="7" t="s">
        <v>22</v>
      </c>
      <c r="F7" s="36">
        <v>45758</v>
      </c>
      <c r="G7" s="42">
        <v>9900</v>
      </c>
      <c r="H7" s="18">
        <v>2750</v>
      </c>
    </row>
    <row r="8" spans="2:8" x14ac:dyDescent="0.3">
      <c r="B8" s="8" t="s">
        <v>8</v>
      </c>
      <c r="C8" s="7" t="s">
        <v>16</v>
      </c>
      <c r="D8" s="7" t="s">
        <v>15</v>
      </c>
      <c r="E8" s="7" t="s">
        <v>22</v>
      </c>
      <c r="F8" s="36">
        <v>45781</v>
      </c>
      <c r="G8" s="42">
        <v>12900</v>
      </c>
      <c r="H8" s="18">
        <v>1650</v>
      </c>
    </row>
    <row r="9" spans="2:8" x14ac:dyDescent="0.3">
      <c r="B9" s="8" t="s">
        <v>31</v>
      </c>
      <c r="C9" s="7" t="s">
        <v>17</v>
      </c>
      <c r="D9" s="7" t="s">
        <v>15</v>
      </c>
      <c r="E9" s="7" t="s">
        <v>20</v>
      </c>
      <c r="F9" s="36">
        <v>45726</v>
      </c>
      <c r="G9" s="42">
        <v>21500</v>
      </c>
      <c r="H9" s="18">
        <v>1970</v>
      </c>
    </row>
    <row r="10" spans="2:8" x14ac:dyDescent="0.3">
      <c r="B10" s="31" t="s">
        <v>32</v>
      </c>
      <c r="C10" s="32" t="s">
        <v>23</v>
      </c>
      <c r="D10" s="32" t="s">
        <v>19</v>
      </c>
      <c r="E10" s="32" t="s">
        <v>21</v>
      </c>
      <c r="F10" s="44">
        <v>45765</v>
      </c>
      <c r="G10" s="45">
        <v>15900</v>
      </c>
      <c r="H10" s="33">
        <v>1050</v>
      </c>
    </row>
    <row r="11" spans="2:8" x14ac:dyDescent="0.3">
      <c r="B11" s="58" t="s">
        <v>39</v>
      </c>
      <c r="C11" s="58"/>
      <c r="D11" s="58"/>
      <c r="E11" s="58"/>
      <c r="F11" s="58"/>
      <c r="G11" s="58"/>
      <c r="H11" s="46">
        <f>AVERAGE(G3:G10)</f>
        <v>14100</v>
      </c>
    </row>
    <row r="13" spans="2:8" ht="14.25" thickBot="1" x14ac:dyDescent="0.35"/>
    <row r="14" spans="2:8" ht="14.25" thickBot="1" x14ac:dyDescent="0.35">
      <c r="B14" s="3" t="s">
        <v>3</v>
      </c>
      <c r="C14" s="4" t="s">
        <v>9</v>
      </c>
    </row>
    <row r="15" spans="2:8" x14ac:dyDescent="0.3">
      <c r="B15" s="48" t="s">
        <v>40</v>
      </c>
      <c r="C15" s="48" t="s">
        <v>41</v>
      </c>
    </row>
    <row r="17" spans="2:5" ht="14.25" thickBot="1" x14ac:dyDescent="0.35"/>
    <row r="18" spans="2:5" ht="27.75" thickBot="1" x14ac:dyDescent="0.35">
      <c r="B18" s="2" t="s">
        <v>2</v>
      </c>
      <c r="C18" s="3" t="s">
        <v>4</v>
      </c>
      <c r="D18" s="3" t="s">
        <v>5</v>
      </c>
      <c r="E18" s="4" t="s">
        <v>38</v>
      </c>
    </row>
    <row r="19" spans="2:5" x14ac:dyDescent="0.3">
      <c r="B19" s="8" t="s">
        <v>27</v>
      </c>
      <c r="C19" s="7" t="s">
        <v>18</v>
      </c>
      <c r="D19" s="42">
        <v>7900</v>
      </c>
      <c r="E19" s="18">
        <v>1330</v>
      </c>
    </row>
    <row r="20" spans="2:5" x14ac:dyDescent="0.3">
      <c r="B20" s="8" t="s">
        <v>28</v>
      </c>
      <c r="C20" s="7" t="s">
        <v>26</v>
      </c>
      <c r="D20" s="42">
        <v>14900</v>
      </c>
      <c r="E20" s="18">
        <v>1190</v>
      </c>
    </row>
    <row r="21" spans="2:5" x14ac:dyDescent="0.3">
      <c r="B21" s="8" t="s">
        <v>31</v>
      </c>
      <c r="C21" s="7" t="s">
        <v>17</v>
      </c>
      <c r="D21" s="42">
        <v>21500</v>
      </c>
      <c r="E21" s="18">
        <v>1970</v>
      </c>
    </row>
    <row r="22" spans="2:5" x14ac:dyDescent="0.3">
      <c r="B22" s="8" t="s">
        <v>32</v>
      </c>
      <c r="C22" s="7" t="s">
        <v>23</v>
      </c>
      <c r="D22" s="42">
        <v>15900</v>
      </c>
      <c r="E22" s="18">
        <v>1050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$G3&gt;=15000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workbookViewId="0">
      <selection activeCell="K14" sqref="K14"/>
    </sheetView>
  </sheetViews>
  <sheetFormatPr defaultColWidth="8.75" defaultRowHeight="13.5" x14ac:dyDescent="0.3"/>
  <cols>
    <col min="1" max="1" width="1.75" style="1" customWidth="1"/>
    <col min="2" max="2" width="8.875" style="1" customWidth="1"/>
    <col min="3" max="3" width="15" style="1" bestFit="1" customWidth="1"/>
    <col min="4" max="4" width="15.125" style="1" customWidth="1"/>
    <col min="5" max="5" width="11.375" style="1" customWidth="1"/>
    <col min="6" max="6" width="13.375" style="1" customWidth="1"/>
    <col min="7" max="8" width="12" style="1" customWidth="1"/>
    <col min="9" max="11" width="8.75" style="1"/>
    <col min="12" max="12" width="10.375" style="1" bestFit="1" customWidth="1"/>
    <col min="13" max="16384" width="8.75" style="1"/>
  </cols>
  <sheetData>
    <row r="1" spans="2:8" ht="14.25" thickBot="1" x14ac:dyDescent="0.35"/>
    <row r="2" spans="2:8" ht="27.75" thickBot="1" x14ac:dyDescent="0.35">
      <c r="B2" s="2" t="s">
        <v>2</v>
      </c>
      <c r="C2" s="3" t="s">
        <v>4</v>
      </c>
      <c r="D2" s="3" t="s">
        <v>3</v>
      </c>
      <c r="E2" s="3" t="s">
        <v>11</v>
      </c>
      <c r="F2" s="4" t="s">
        <v>9</v>
      </c>
      <c r="G2" s="3" t="s">
        <v>5</v>
      </c>
      <c r="H2" s="4" t="s">
        <v>38</v>
      </c>
    </row>
    <row r="3" spans="2:8" x14ac:dyDescent="0.3">
      <c r="B3" s="13" t="s">
        <v>27</v>
      </c>
      <c r="C3" s="14" t="s">
        <v>18</v>
      </c>
      <c r="D3" s="14" t="s">
        <v>15</v>
      </c>
      <c r="E3" s="14" t="s">
        <v>20</v>
      </c>
      <c r="F3" s="35">
        <v>45758</v>
      </c>
      <c r="G3" s="41">
        <v>7900</v>
      </c>
      <c r="H3" s="17">
        <v>1330</v>
      </c>
    </row>
    <row r="4" spans="2:8" x14ac:dyDescent="0.3">
      <c r="B4" s="8" t="s">
        <v>8</v>
      </c>
      <c r="C4" s="7" t="s">
        <v>16</v>
      </c>
      <c r="D4" s="7" t="s">
        <v>15</v>
      </c>
      <c r="E4" s="7" t="s">
        <v>22</v>
      </c>
      <c r="F4" s="36">
        <v>45781</v>
      </c>
      <c r="G4" s="42">
        <v>12900</v>
      </c>
      <c r="H4" s="18">
        <v>1650</v>
      </c>
    </row>
    <row r="5" spans="2:8" x14ac:dyDescent="0.3">
      <c r="B5" s="8" t="s">
        <v>31</v>
      </c>
      <c r="C5" s="7" t="s">
        <v>17</v>
      </c>
      <c r="D5" s="7" t="s">
        <v>15</v>
      </c>
      <c r="E5" s="7" t="s">
        <v>20</v>
      </c>
      <c r="F5" s="36">
        <v>45726</v>
      </c>
      <c r="G5" s="42">
        <v>21500</v>
      </c>
      <c r="H5" s="18">
        <v>1970</v>
      </c>
    </row>
    <row r="6" spans="2:8" x14ac:dyDescent="0.3">
      <c r="B6" s="8"/>
      <c r="C6" s="7"/>
      <c r="D6" s="15" t="s">
        <v>45</v>
      </c>
      <c r="E6" s="7"/>
      <c r="F6" s="36"/>
      <c r="G6" s="42"/>
      <c r="H6" s="18">
        <f>SUBTOTAL(1,H3:H5)</f>
        <v>1650</v>
      </c>
    </row>
    <row r="7" spans="2:8" x14ac:dyDescent="0.3">
      <c r="B7" s="8"/>
      <c r="C7" s="7">
        <f>SUBTOTAL(3,C3:C5)</f>
        <v>3</v>
      </c>
      <c r="D7" s="15" t="s">
        <v>42</v>
      </c>
      <c r="E7" s="7"/>
      <c r="F7" s="36"/>
      <c r="G7" s="42"/>
      <c r="H7" s="18"/>
    </row>
    <row r="8" spans="2:8" x14ac:dyDescent="0.3">
      <c r="B8" s="8" t="s">
        <v>7</v>
      </c>
      <c r="C8" s="7" t="s">
        <v>25</v>
      </c>
      <c r="D8" s="7" t="s">
        <v>12</v>
      </c>
      <c r="E8" s="7" t="s">
        <v>22</v>
      </c>
      <c r="F8" s="36">
        <v>45720</v>
      </c>
      <c r="G8" s="42">
        <v>10900</v>
      </c>
      <c r="H8" s="18">
        <v>3880</v>
      </c>
    </row>
    <row r="9" spans="2:8" x14ac:dyDescent="0.3">
      <c r="B9" s="8" t="s">
        <v>29</v>
      </c>
      <c r="C9" s="7" t="s">
        <v>14</v>
      </c>
      <c r="D9" s="7" t="s">
        <v>12</v>
      </c>
      <c r="E9" s="7" t="s">
        <v>21</v>
      </c>
      <c r="F9" s="36">
        <v>45784</v>
      </c>
      <c r="G9" s="42">
        <v>18500</v>
      </c>
      <c r="H9" s="18">
        <v>1150</v>
      </c>
    </row>
    <row r="10" spans="2:8" x14ac:dyDescent="0.3">
      <c r="B10" s="8" t="s">
        <v>30</v>
      </c>
      <c r="C10" s="7" t="s">
        <v>13</v>
      </c>
      <c r="D10" s="7" t="s">
        <v>12</v>
      </c>
      <c r="E10" s="7" t="s">
        <v>22</v>
      </c>
      <c r="F10" s="36">
        <v>45758</v>
      </c>
      <c r="G10" s="42">
        <v>9900</v>
      </c>
      <c r="H10" s="18">
        <v>2750</v>
      </c>
    </row>
    <row r="11" spans="2:8" x14ac:dyDescent="0.3">
      <c r="B11" s="8"/>
      <c r="C11" s="7"/>
      <c r="D11" s="15" t="s">
        <v>46</v>
      </c>
      <c r="E11" s="7"/>
      <c r="F11" s="36"/>
      <c r="G11" s="42"/>
      <c r="H11" s="18">
        <f>SUBTOTAL(1,H8:H10)</f>
        <v>2593.3333333333335</v>
      </c>
    </row>
    <row r="12" spans="2:8" x14ac:dyDescent="0.3">
      <c r="B12" s="8"/>
      <c r="C12" s="7">
        <f>SUBTOTAL(3,C8:C10)</f>
        <v>3</v>
      </c>
      <c r="D12" s="15" t="s">
        <v>43</v>
      </c>
      <c r="E12" s="7"/>
      <c r="F12" s="36"/>
      <c r="G12" s="42"/>
      <c r="H12" s="18"/>
    </row>
    <row r="13" spans="2:8" x14ac:dyDescent="0.3">
      <c r="B13" s="8" t="s">
        <v>28</v>
      </c>
      <c r="C13" s="7" t="s">
        <v>26</v>
      </c>
      <c r="D13" s="7" t="s">
        <v>19</v>
      </c>
      <c r="E13" s="7" t="s">
        <v>20</v>
      </c>
      <c r="F13" s="36">
        <v>45724</v>
      </c>
      <c r="G13" s="42">
        <v>14900</v>
      </c>
      <c r="H13" s="18">
        <v>1190</v>
      </c>
    </row>
    <row r="14" spans="2:8" ht="14.25" thickBot="1" x14ac:dyDescent="0.35">
      <c r="B14" s="9" t="s">
        <v>32</v>
      </c>
      <c r="C14" s="10" t="s">
        <v>23</v>
      </c>
      <c r="D14" s="10" t="s">
        <v>19</v>
      </c>
      <c r="E14" s="10" t="s">
        <v>21</v>
      </c>
      <c r="F14" s="37">
        <v>45765</v>
      </c>
      <c r="G14" s="43">
        <v>15900</v>
      </c>
      <c r="H14" s="22">
        <v>1050</v>
      </c>
    </row>
    <row r="15" spans="2:8" x14ac:dyDescent="0.3">
      <c r="B15" s="24"/>
      <c r="C15" s="24"/>
      <c r="D15" s="26" t="s">
        <v>47</v>
      </c>
      <c r="E15" s="24"/>
      <c r="F15" s="47"/>
      <c r="G15" s="25"/>
      <c r="H15" s="25">
        <f>SUBTOTAL(1,H13:H14)</f>
        <v>1120</v>
      </c>
    </row>
    <row r="16" spans="2:8" x14ac:dyDescent="0.3">
      <c r="B16" s="24"/>
      <c r="C16" s="24">
        <f>SUBTOTAL(3,C13:C14)</f>
        <v>2</v>
      </c>
      <c r="D16" s="26" t="s">
        <v>44</v>
      </c>
      <c r="E16" s="24"/>
      <c r="F16" s="47"/>
      <c r="G16" s="25"/>
      <c r="H16" s="25"/>
    </row>
    <row r="17" spans="2:8" x14ac:dyDescent="0.3">
      <c r="B17" s="24"/>
      <c r="C17" s="24"/>
      <c r="D17" s="26" t="s">
        <v>1</v>
      </c>
      <c r="E17" s="24"/>
      <c r="F17" s="47"/>
      <c r="G17" s="25"/>
      <c r="H17" s="25">
        <f>SUBTOTAL(1,H3:H14)</f>
        <v>1871.25</v>
      </c>
    </row>
    <row r="18" spans="2:8" x14ac:dyDescent="0.3">
      <c r="B18" s="24"/>
      <c r="C18" s="24">
        <f>SUBTOTAL(3,C3:C14)</f>
        <v>8</v>
      </c>
      <c r="D18" s="26" t="s">
        <v>0</v>
      </c>
      <c r="E18" s="24"/>
      <c r="F18" s="47"/>
      <c r="G18" s="25"/>
      <c r="H18" s="25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$G3&gt;=15000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2025-11-09T23:25:25Z</dcterms:modified>
</cp:coreProperties>
</file>